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080" windowHeight="21400"/>
  </bookViews>
  <sheets>
    <sheet name="Problem" sheetId="19" r:id="rId1"/>
  </sheets>
  <definedNames>
    <definedName name="conversion">Problem!#REF!</definedName>
    <definedName name="list">Problem!#REF!</definedName>
    <definedName name="material">Problem!$A$11:$A$15</definedName>
    <definedName name="wip">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G15" i="19"/>
  <c r="I15"/>
  <c r="D15"/>
  <c r="G4"/>
  <c r="I4"/>
  <c r="D4"/>
  <c r="G5"/>
  <c r="I5"/>
  <c r="D5"/>
  <c r="G6"/>
  <c r="I6"/>
  <c r="D6"/>
  <c r="G7"/>
  <c r="I7"/>
  <c r="D7"/>
  <c r="G8"/>
  <c r="I8"/>
  <c r="D8"/>
  <c r="G9"/>
  <c r="I9"/>
  <c r="D9"/>
  <c r="G10"/>
  <c r="I10"/>
  <c r="D10"/>
  <c r="G11"/>
  <c r="I11"/>
  <c r="D11"/>
  <c r="G12"/>
  <c r="I12"/>
  <c r="D12"/>
  <c r="G13"/>
  <c r="I13"/>
  <c r="D13"/>
  <c r="G14"/>
  <c r="I14"/>
  <c r="D14"/>
  <c r="D20"/>
  <c r="D22"/>
  <c r="D18"/>
</calcChain>
</file>

<file path=xl/sharedStrings.xml><?xml version="1.0" encoding="utf-8"?>
<sst xmlns="http://schemas.openxmlformats.org/spreadsheetml/2006/main" count="30" uniqueCount="30">
  <si>
    <t>Excel Formula</t>
  </si>
  <si>
    <t>Result</t>
  </si>
  <si>
    <t>Intercept</t>
  </si>
  <si>
    <t>Slope</t>
  </si>
  <si>
    <t>R Square</t>
  </si>
  <si>
    <t>"=INTERCEPT(D4:D15,B4:B15)"</t>
  </si>
  <si>
    <t>"=SLOPE(D4:D15,B4:B15)"</t>
  </si>
  <si>
    <t>"=RSQ(D4:D15,B4:B15)"</t>
  </si>
  <si>
    <t xml:space="preserve">How much is the variable cost per flight?  &gt;&gt;&gt;&gt; </t>
  </si>
  <si>
    <t xml:space="preserve">How much of the cost fluctuation is explained by variations in number of flights?  &gt;&gt;&gt;&gt; </t>
  </si>
  <si>
    <t>50% to 75%</t>
  </si>
  <si>
    <t>75% to 90%</t>
  </si>
  <si>
    <t>More than 90%</t>
  </si>
  <si>
    <t>Less than 50%</t>
  </si>
  <si>
    <t>Flights
(Column B)</t>
  </si>
  <si>
    <t>Health Source Hospital (HSH) has a standing contract with an air charter service to deliver critical medications throughout its service network.  The contract calls for a fixed monthly payment plus a set of variable charges based on each flight's specific characteristics.  The first table below includes information about total monthly cost and the number of flights.
Below the table is the result of a regression analysis (method of least squares).  Evaluate the regression analysis and then use the available pick lists from the boxed areas to select correct answers to the queries (correct choices turn the boxed areas green).
Take some notes and compare these results to those achieved with the less precise high-low method (prior MyExcelab exercise).  Discuss with a classmate why the results differ slightly.</t>
  </si>
  <si>
    <t xml:space="preserve">How much is the fixed cost per month?  &gt;&gt;&gt;&gt; </t>
  </si>
  <si>
    <t>Cost
(Column D)</t>
  </si>
  <si>
    <t>January (row 4)</t>
  </si>
  <si>
    <t>February (row 5)</t>
  </si>
  <si>
    <t>March (row 6)</t>
  </si>
  <si>
    <t>April (row 7)</t>
  </si>
  <si>
    <t>May (row 8)</t>
  </si>
  <si>
    <t>June (row 9)</t>
  </si>
  <si>
    <t>July (row 10)</t>
  </si>
  <si>
    <t>August (row 11)</t>
  </si>
  <si>
    <t>September (row 12)</t>
  </si>
  <si>
    <t>October (row 13)</t>
  </si>
  <si>
    <t>November (row 14)</t>
  </si>
  <si>
    <t>December (row 15)</t>
  </si>
</sst>
</file>

<file path=xl/styles.xml><?xml version="1.0" encoding="utf-8"?>
<styleSheet xmlns="http://schemas.openxmlformats.org/spreadsheetml/2006/main">
  <numFmts count="7">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 numFmtId="165" formatCode="_(&quot;$&quot;* #,##0_);_(&quot;$&quot;* \(#,##0\);_(&quot;$&quot;* &quot;-&quot;??_);_(@_)"/>
  </numFmts>
  <fonts count="16">
    <font>
      <sz val="10"/>
      <name val="Arial"/>
    </font>
    <font>
      <sz val="10"/>
      <name val="Arial"/>
    </font>
    <font>
      <sz val="8"/>
      <name val="Arial"/>
    </font>
    <font>
      <sz val="12"/>
      <color indexed="12"/>
      <name val="Arial"/>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ont>
    <font>
      <sz val="12"/>
      <name val="Myriad Pro"/>
    </font>
    <font>
      <b/>
      <sz val="10"/>
      <name val="Myriad Web Pro"/>
    </font>
    <font>
      <b/>
      <sz val="12"/>
      <name val="Myriad Web Pro"/>
    </font>
    <font>
      <b/>
      <sz val="10"/>
      <color indexed="10"/>
      <name val="Myriad Web Pro"/>
    </font>
    <font>
      <sz val="10"/>
      <name val="Arial"/>
    </font>
    <font>
      <b/>
      <u/>
      <sz val="10"/>
      <name val="Myriad Web Pro"/>
    </font>
  </fonts>
  <fills count="15">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indexed="31"/>
        <bgColor indexed="64"/>
      </patternFill>
    </fill>
  </fills>
  <borders count="11">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44" fontId="14" fillId="0" borderId="0" applyFont="0" applyFill="0" applyBorder="0" applyAlignment="0" applyProtection="0"/>
  </cellStyleXfs>
  <cellXfs count="36">
    <xf numFmtId="0" fontId="0" fillId="0" borderId="0" xfId="0"/>
    <xf numFmtId="0" fontId="12" fillId="0" borderId="0" xfId="0" applyFont="1" applyAlignment="1" applyProtection="1">
      <alignment vertical="center"/>
      <protection hidden="1"/>
    </xf>
    <xf numFmtId="41" fontId="11" fillId="11" borderId="0" xfId="18" applyNumberFormat="1" applyFont="1" applyFill="1" applyBorder="1" applyAlignment="1" applyProtection="1">
      <alignment horizontal="center" vertical="center"/>
      <protection hidden="1"/>
    </xf>
    <xf numFmtId="41" fontId="11" fillId="11" borderId="0" xfId="18" applyNumberFormat="1" applyFont="1" applyFill="1" applyBorder="1" applyAlignment="1" applyProtection="1">
      <alignment horizontal="left" vertical="center"/>
      <protection hidden="1"/>
    </xf>
    <xf numFmtId="41" fontId="11" fillId="0" borderId="0" xfId="0" applyNumberFormat="1" applyFont="1" applyAlignment="1" applyProtection="1">
      <alignment horizontal="center" vertical="center"/>
      <protection hidden="1"/>
    </xf>
    <xf numFmtId="0" fontId="4" fillId="0" borderId="0" xfId="0" applyFont="1" applyFill="1" applyProtection="1"/>
    <xf numFmtId="0" fontId="4" fillId="0" borderId="0" xfId="0" applyFont="1" applyFill="1" applyAlignment="1" applyProtection="1">
      <alignment vertical="top"/>
    </xf>
    <xf numFmtId="0" fontId="4" fillId="0" borderId="0" xfId="0" applyFont="1" applyFill="1" applyAlignment="1" applyProtection="1">
      <alignment vertical="center"/>
    </xf>
    <xf numFmtId="0" fontId="4" fillId="0" borderId="0" xfId="0" applyFont="1" applyProtection="1"/>
    <xf numFmtId="0" fontId="11" fillId="11" borderId="0" xfId="18" applyNumberFormat="1" applyFont="1" applyFill="1" applyBorder="1" applyAlignment="1" applyProtection="1">
      <alignment horizontal="center" vertical="center"/>
      <protection hidden="1"/>
    </xf>
    <xf numFmtId="0" fontId="11" fillId="0" borderId="0" xfId="18" applyNumberFormat="1" applyFont="1" applyFill="1" applyBorder="1" applyAlignment="1" applyProtection="1">
      <alignment horizontal="center" vertical="center"/>
      <protection hidden="1"/>
    </xf>
    <xf numFmtId="0" fontId="4" fillId="0" borderId="0" xfId="0" applyNumberFormat="1" applyFont="1" applyAlignment="1" applyProtection="1">
      <alignment horizontal="center" vertical="center"/>
      <protection hidden="1"/>
    </xf>
    <xf numFmtId="0" fontId="13" fillId="0" borderId="0" xfId="18" applyNumberFormat="1" applyFont="1" applyFill="1" applyBorder="1" applyAlignment="1" applyProtection="1">
      <alignment horizontal="center" vertical="center"/>
      <protection hidden="1"/>
    </xf>
    <xf numFmtId="0" fontId="4" fillId="11" borderId="0" xfId="0" applyNumberFormat="1" applyFont="1" applyFill="1" applyAlignment="1" applyProtection="1">
      <alignment horizontal="center" vertical="center"/>
      <protection hidden="1"/>
    </xf>
    <xf numFmtId="165" fontId="11" fillId="11" borderId="0" xfId="18" applyNumberFormat="1" applyFont="1" applyFill="1" applyBorder="1" applyAlignment="1" applyProtection="1">
      <alignment horizontal="center" vertical="center"/>
      <protection hidden="1"/>
    </xf>
    <xf numFmtId="0" fontId="4" fillId="0" borderId="0" xfId="0" applyFont="1" applyBorder="1" applyAlignment="1" applyProtection="1">
      <alignment horizontal="center"/>
      <protection hidden="1"/>
    </xf>
    <xf numFmtId="0" fontId="11" fillId="0" borderId="0" xfId="0" applyFont="1" applyBorder="1" applyAlignment="1" applyProtection="1">
      <alignment horizontal="center"/>
      <protection hidden="1"/>
    </xf>
    <xf numFmtId="0" fontId="4" fillId="12" borderId="0" xfId="0" applyFont="1" applyFill="1" applyProtection="1"/>
    <xf numFmtId="0" fontId="4" fillId="12" borderId="0" xfId="0" applyFont="1" applyFill="1" applyBorder="1" applyProtection="1"/>
    <xf numFmtId="165" fontId="11" fillId="0" borderId="0" xfId="23" applyNumberFormat="1" applyFont="1" applyBorder="1" applyAlignment="1" applyProtection="1">
      <alignment horizontal="center" vertical="center"/>
      <protection hidden="1"/>
    </xf>
    <xf numFmtId="41" fontId="11" fillId="0" borderId="0" xfId="0" applyNumberFormat="1" applyFont="1" applyBorder="1" applyAlignment="1" applyProtection="1">
      <alignment horizontal="left" vertical="center"/>
      <protection hidden="1"/>
    </xf>
    <xf numFmtId="41" fontId="11" fillId="12" borderId="0" xfId="0" applyNumberFormat="1" applyFont="1" applyFill="1" applyBorder="1" applyAlignment="1" applyProtection="1">
      <alignment horizontal="left" vertical="center"/>
      <protection hidden="1"/>
    </xf>
    <xf numFmtId="41" fontId="11" fillId="0" borderId="0" xfId="0" applyNumberFormat="1" applyFont="1" applyFill="1" applyBorder="1" applyAlignment="1" applyProtection="1">
      <alignment horizontal="left" vertical="center"/>
      <protection hidden="1"/>
    </xf>
    <xf numFmtId="44" fontId="4" fillId="12" borderId="0" xfId="0" applyNumberFormat="1" applyFont="1" applyFill="1" applyProtection="1"/>
    <xf numFmtId="2" fontId="11" fillId="0" borderId="0" xfId="23" applyNumberFormat="1" applyFont="1" applyBorder="1" applyAlignment="1" applyProtection="1">
      <alignment horizontal="center" vertical="center"/>
      <protection hidden="1"/>
    </xf>
    <xf numFmtId="0" fontId="4" fillId="12" borderId="0" xfId="0" applyFont="1" applyFill="1" applyAlignment="1" applyProtection="1">
      <alignment vertical="center"/>
    </xf>
    <xf numFmtId="0" fontId="15" fillId="12" borderId="0" xfId="0" applyFont="1" applyFill="1" applyBorder="1" applyAlignment="1" applyProtection="1">
      <alignment horizontal="center" vertical="center" wrapText="1"/>
      <protection hidden="1"/>
    </xf>
    <xf numFmtId="0" fontId="11" fillId="0" borderId="10" xfId="0" applyFont="1" applyBorder="1" applyAlignment="1" applyProtection="1">
      <alignment horizontal="center" wrapText="1"/>
      <protection hidden="1"/>
    </xf>
    <xf numFmtId="2" fontId="11" fillId="0" borderId="0" xfId="0" applyNumberFormat="1" applyFont="1" applyBorder="1" applyAlignment="1" applyProtection="1">
      <alignment horizontal="center" vertical="center"/>
    </xf>
    <xf numFmtId="0" fontId="4" fillId="13" borderId="0" xfId="0" applyFont="1" applyFill="1" applyProtection="1"/>
    <xf numFmtId="0" fontId="4" fillId="0" borderId="0" xfId="0" applyFont="1" applyAlignment="1" applyProtection="1">
      <alignment horizontal="center" vertical="center"/>
    </xf>
    <xf numFmtId="165" fontId="11" fillId="13" borderId="9" xfId="0" applyNumberFormat="1" applyFont="1" applyFill="1" applyBorder="1" applyAlignment="1" applyProtection="1">
      <alignment horizontal="center" vertical="center"/>
      <protection locked="0"/>
    </xf>
    <xf numFmtId="0" fontId="11" fillId="13" borderId="9" xfId="0" applyFont="1" applyFill="1" applyBorder="1" applyAlignment="1" applyProtection="1">
      <alignment horizontal="center" vertical="center" wrapText="1"/>
      <protection locked="0"/>
    </xf>
    <xf numFmtId="0" fontId="12" fillId="14" borderId="0" xfId="18" applyFont="1" applyFill="1" applyAlignment="1" applyProtection="1">
      <alignment horizontal="center" vertical="center" wrapText="1"/>
      <protection hidden="1"/>
    </xf>
    <xf numFmtId="41" fontId="11" fillId="6" borderId="0" xfId="0" applyNumberFormat="1" applyFont="1" applyFill="1" applyBorder="1" applyAlignment="1" applyProtection="1">
      <alignment horizontal="center" vertical="center" wrapText="1"/>
      <protection hidden="1"/>
    </xf>
    <xf numFmtId="41" fontId="11" fillId="6" borderId="0" xfId="0" applyNumberFormat="1" applyFont="1" applyFill="1" applyBorder="1" applyAlignment="1" applyProtection="1">
      <alignment horizontal="center" vertical="center"/>
      <protection hidden="1"/>
    </xf>
  </cellXfs>
  <cellStyles count="24">
    <cellStyle name="bsbody" xfId="1"/>
    <cellStyle name="bsfoot" xfId="2"/>
    <cellStyle name="bshead" xf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4">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XFC48"/>
  <sheetViews>
    <sheetView tabSelected="1" workbookViewId="0">
      <selection activeCell="B4" sqref="B4"/>
    </sheetView>
  </sheetViews>
  <sheetFormatPr baseColWidth="10" defaultColWidth="0" defaultRowHeight="409.6" zeroHeight="1"/>
  <cols>
    <col min="1" max="1" width="22" style="8" customWidth="1"/>
    <col min="2" max="2" width="33" style="8" customWidth="1"/>
    <col min="3" max="3" width="2.33203125" style="8" customWidth="1"/>
    <col min="4" max="4" width="15.5" style="8" customWidth="1"/>
    <col min="5" max="5" width="3.83203125" style="5" customWidth="1"/>
    <col min="6" max="6" width="2" style="5" hidden="1"/>
    <col min="7" max="7" width="16" style="5" hidden="1"/>
    <col min="8" max="8" width="10.6640625" style="5" hidden="1"/>
    <col min="9" max="9" width="20.5" style="5" hidden="1"/>
    <col min="10" max="16382" width="2" style="5" hidden="1"/>
    <col min="16383" max="16383" width="1.83203125" style="5" hidden="1"/>
    <col min="16384" max="16384" width="2" style="5" hidden="1"/>
  </cols>
  <sheetData>
    <row r="1" spans="1:9" ht="280.5" customHeight="1">
      <c r="A1" s="33" t="s">
        <v>15</v>
      </c>
      <c r="B1" s="33"/>
      <c r="C1" s="33"/>
      <c r="D1" s="33"/>
    </row>
    <row r="2" spans="1:9" ht="43.5" customHeight="1">
      <c r="A2" s="1"/>
      <c r="B2" s="27" t="s">
        <v>14</v>
      </c>
      <c r="C2" s="15"/>
      <c r="D2" s="27" t="s">
        <v>17</v>
      </c>
    </row>
    <row r="3" spans="1:9" ht="12.75" customHeight="1">
      <c r="A3" s="1"/>
      <c r="B3" s="16"/>
      <c r="C3" s="15"/>
      <c r="D3" s="16"/>
    </row>
    <row r="4" spans="1:9" s="6" customFormat="1" ht="24" customHeight="1">
      <c r="A4" s="3" t="s">
        <v>18</v>
      </c>
      <c r="B4" s="9">
        <v>7</v>
      </c>
      <c r="C4" s="9"/>
      <c r="D4" s="14">
        <f>I4*0.95</f>
        <v>23180</v>
      </c>
      <c r="G4" s="6">
        <f>B4*2200</f>
        <v>15400</v>
      </c>
      <c r="H4" s="6">
        <v>9000</v>
      </c>
      <c r="I4" s="6">
        <f>SUM(G4:H4)</f>
        <v>24400</v>
      </c>
    </row>
    <row r="5" spans="1:9" ht="24" customHeight="1">
      <c r="A5" s="20" t="s">
        <v>19</v>
      </c>
      <c r="B5" s="10">
        <v>14</v>
      </c>
      <c r="C5" s="11"/>
      <c r="D5" s="4">
        <f>I5*1.1</f>
        <v>43780</v>
      </c>
      <c r="G5" s="6">
        <f t="shared" ref="G5:G15" si="0">B5*2200</f>
        <v>30800</v>
      </c>
      <c r="H5" s="6">
        <v>9000</v>
      </c>
      <c r="I5" s="6">
        <f t="shared" ref="I5:I15" si="1">SUM(G5:H5)</f>
        <v>39800</v>
      </c>
    </row>
    <row r="6" spans="1:9" s="7" customFormat="1" ht="24" customHeight="1">
      <c r="A6" s="3" t="s">
        <v>20</v>
      </c>
      <c r="B6" s="9">
        <v>11</v>
      </c>
      <c r="C6" s="9"/>
      <c r="D6" s="2">
        <f>I6*0.9</f>
        <v>29880</v>
      </c>
      <c r="G6" s="6">
        <f t="shared" si="0"/>
        <v>24200</v>
      </c>
      <c r="H6" s="6">
        <v>9000</v>
      </c>
      <c r="I6" s="6">
        <f t="shared" si="1"/>
        <v>33200</v>
      </c>
    </row>
    <row r="7" spans="1:9" s="7" customFormat="1" ht="24" customHeight="1">
      <c r="A7" s="20" t="s">
        <v>21</v>
      </c>
      <c r="B7" s="10">
        <v>18</v>
      </c>
      <c r="C7" s="12"/>
      <c r="D7" s="4">
        <f>I7</f>
        <v>48600</v>
      </c>
      <c r="G7" s="6">
        <f t="shared" si="0"/>
        <v>39600</v>
      </c>
      <c r="H7" s="6">
        <v>9000</v>
      </c>
      <c r="I7" s="6">
        <f t="shared" si="1"/>
        <v>48600</v>
      </c>
    </row>
    <row r="8" spans="1:9" ht="24" customHeight="1">
      <c r="A8" s="3" t="s">
        <v>22</v>
      </c>
      <c r="B8" s="9">
        <v>21</v>
      </c>
      <c r="C8" s="13"/>
      <c r="D8" s="2">
        <f>I8</f>
        <v>55200</v>
      </c>
      <c r="G8" s="6">
        <f t="shared" si="0"/>
        <v>46200</v>
      </c>
      <c r="H8" s="6">
        <v>9000</v>
      </c>
      <c r="I8" s="6">
        <f t="shared" si="1"/>
        <v>55200</v>
      </c>
    </row>
    <row r="9" spans="1:9" ht="24" customHeight="1">
      <c r="A9" s="20" t="s">
        <v>23</v>
      </c>
      <c r="B9" s="10">
        <v>16</v>
      </c>
      <c r="C9" s="11"/>
      <c r="D9" s="4">
        <f>I9*1.05</f>
        <v>46410</v>
      </c>
      <c r="G9" s="6">
        <f t="shared" si="0"/>
        <v>35200</v>
      </c>
      <c r="H9" s="6">
        <v>9000</v>
      </c>
      <c r="I9" s="6">
        <f t="shared" si="1"/>
        <v>44200</v>
      </c>
    </row>
    <row r="10" spans="1:9" s="7" customFormat="1" ht="24" customHeight="1">
      <c r="A10" s="3" t="s">
        <v>24</v>
      </c>
      <c r="B10" s="9">
        <v>8</v>
      </c>
      <c r="C10" s="9"/>
      <c r="D10" s="2">
        <f>I10</f>
        <v>26600</v>
      </c>
      <c r="G10" s="6">
        <f t="shared" si="0"/>
        <v>17600</v>
      </c>
      <c r="H10" s="6">
        <v>9000</v>
      </c>
      <c r="I10" s="6">
        <f t="shared" si="1"/>
        <v>26600</v>
      </c>
    </row>
    <row r="11" spans="1:9" s="7" customFormat="1" ht="24" customHeight="1">
      <c r="A11" s="20" t="s">
        <v>25</v>
      </c>
      <c r="B11" s="10">
        <v>12</v>
      </c>
      <c r="C11" s="12"/>
      <c r="D11" s="4">
        <f>I11*1.02</f>
        <v>36108</v>
      </c>
      <c r="G11" s="6">
        <f t="shared" si="0"/>
        <v>26400</v>
      </c>
      <c r="H11" s="6">
        <v>9000</v>
      </c>
      <c r="I11" s="6">
        <f t="shared" si="1"/>
        <v>35400</v>
      </c>
    </row>
    <row r="12" spans="1:9" s="6" customFormat="1" ht="24" customHeight="1">
      <c r="A12" s="3" t="s">
        <v>26</v>
      </c>
      <c r="B12" s="9">
        <v>6</v>
      </c>
      <c r="C12" s="9"/>
      <c r="D12" s="2">
        <f>I12</f>
        <v>22200</v>
      </c>
      <c r="G12" s="6">
        <f t="shared" si="0"/>
        <v>13200</v>
      </c>
      <c r="H12" s="6">
        <v>9000</v>
      </c>
      <c r="I12" s="6">
        <f t="shared" si="1"/>
        <v>22200</v>
      </c>
    </row>
    <row r="13" spans="1:9" ht="24" customHeight="1">
      <c r="A13" s="20" t="s">
        <v>27</v>
      </c>
      <c r="B13" s="10">
        <v>18</v>
      </c>
      <c r="C13" s="11"/>
      <c r="D13" s="4">
        <f>I13*0.98</f>
        <v>47628</v>
      </c>
      <c r="G13" s="6">
        <f t="shared" si="0"/>
        <v>39600</v>
      </c>
      <c r="H13" s="6">
        <v>9000</v>
      </c>
      <c r="I13" s="6">
        <f t="shared" si="1"/>
        <v>48600</v>
      </c>
    </row>
    <row r="14" spans="1:9" s="7" customFormat="1" ht="24" customHeight="1">
      <c r="A14" s="3" t="s">
        <v>28</v>
      </c>
      <c r="B14" s="9">
        <v>15</v>
      </c>
      <c r="C14" s="9"/>
      <c r="D14" s="2">
        <f>I14*0.9</f>
        <v>37800</v>
      </c>
      <c r="G14" s="6">
        <f t="shared" si="0"/>
        <v>33000</v>
      </c>
      <c r="H14" s="6">
        <v>9000</v>
      </c>
      <c r="I14" s="6">
        <f t="shared" si="1"/>
        <v>42000</v>
      </c>
    </row>
    <row r="15" spans="1:9" s="7" customFormat="1" ht="24" customHeight="1">
      <c r="A15" s="20" t="s">
        <v>29</v>
      </c>
      <c r="B15" s="10">
        <v>9</v>
      </c>
      <c r="C15" s="12"/>
      <c r="D15" s="4">
        <f>I15</f>
        <v>28800</v>
      </c>
      <c r="G15" s="6">
        <f t="shared" si="0"/>
        <v>19800</v>
      </c>
      <c r="H15" s="6">
        <v>9000</v>
      </c>
      <c r="I15" s="6">
        <f t="shared" si="1"/>
        <v>28800</v>
      </c>
    </row>
    <row r="16" spans="1:9" s="7" customFormat="1" ht="63" customHeight="1">
      <c r="A16" s="20"/>
      <c r="B16" s="10"/>
      <c r="C16" s="12"/>
      <c r="D16" s="4"/>
      <c r="G16" s="6"/>
      <c r="H16" s="6"/>
      <c r="I16" s="6"/>
    </row>
    <row r="17" spans="1:9" ht="33.75" customHeight="1">
      <c r="A17" s="23"/>
      <c r="B17" s="26" t="s">
        <v>0</v>
      </c>
      <c r="C17" s="25"/>
      <c r="D17" s="26" t="s">
        <v>1</v>
      </c>
    </row>
    <row r="18" spans="1:9" ht="30" customHeight="1">
      <c r="A18" s="20" t="s">
        <v>2</v>
      </c>
      <c r="B18" s="19" t="s">
        <v>5</v>
      </c>
      <c r="D18" s="19">
        <f>INTERCEPT(D4:D15,B4:B15)</f>
        <v>8248.2928870292963</v>
      </c>
    </row>
    <row r="19" spans="1:9" ht="13.5" customHeight="1">
      <c r="A19" s="21"/>
      <c r="B19" s="18"/>
      <c r="C19" s="17"/>
      <c r="D19" s="18"/>
      <c r="I19" s="5">
        <v>2240</v>
      </c>
    </row>
    <row r="20" spans="1:9" ht="30" customHeight="1">
      <c r="A20" s="22" t="s">
        <v>3</v>
      </c>
      <c r="B20" s="19" t="s">
        <v>6</v>
      </c>
      <c r="C20" s="5"/>
      <c r="D20" s="19">
        <f>SLOPE(D4:D15,B4:B15)</f>
        <v>2240.0418410041834</v>
      </c>
      <c r="I20" s="5">
        <v>8248</v>
      </c>
    </row>
    <row r="21" spans="1:9" ht="13.5" customHeight="1">
      <c r="A21" s="21"/>
      <c r="B21" s="18"/>
      <c r="C21" s="17"/>
      <c r="D21" s="18"/>
      <c r="I21" s="5">
        <v>9600</v>
      </c>
    </row>
    <row r="22" spans="1:9" ht="30" customHeight="1">
      <c r="A22" s="20" t="s">
        <v>4</v>
      </c>
      <c r="B22" s="28" t="s">
        <v>7</v>
      </c>
      <c r="D22" s="24">
        <f>RSQ(D4:D15,B4:B15)</f>
        <v>0.96205198605123454</v>
      </c>
    </row>
    <row r="23" spans="1:9" ht="32.25" customHeight="1">
      <c r="A23" s="5"/>
      <c r="I23" s="5" t="s">
        <v>13</v>
      </c>
    </row>
    <row r="24" spans="1:9" ht="28" customHeight="1">
      <c r="A24" s="35" t="s">
        <v>8</v>
      </c>
      <c r="B24" s="35"/>
      <c r="C24" s="29"/>
      <c r="D24" s="31"/>
      <c r="E24" s="29"/>
      <c r="I24" s="5" t="s">
        <v>10</v>
      </c>
    </row>
    <row r="25" spans="1:9" ht="28" customHeight="1">
      <c r="D25" s="30"/>
      <c r="I25" s="5" t="s">
        <v>11</v>
      </c>
    </row>
    <row r="26" spans="1:9" ht="28" customHeight="1">
      <c r="A26" s="35" t="s">
        <v>16</v>
      </c>
      <c r="B26" s="35"/>
      <c r="C26" s="29"/>
      <c r="D26" s="31"/>
      <c r="E26" s="29"/>
      <c r="I26" s="5" t="s">
        <v>12</v>
      </c>
    </row>
    <row r="27" spans="1:9" ht="28" customHeight="1"/>
    <row r="28" spans="1:9" ht="45.75" customHeight="1">
      <c r="A28" s="34" t="s">
        <v>9</v>
      </c>
      <c r="B28" s="34"/>
      <c r="C28" s="29"/>
      <c r="D28" s="32"/>
      <c r="E28" s="29"/>
    </row>
    <row r="29" spans="1:9" ht="51.75" customHeight="1"/>
    <row r="30" spans="1:9" ht="28" hidden="1" customHeight="1"/>
    <row r="31" spans="1:9" ht="28" hidden="1" customHeight="1"/>
    <row r="32" spans="1:9" ht="28" hidden="1" customHeight="1"/>
    <row r="33" ht="28" hidden="1" customHeight="1"/>
    <row r="34" ht="13" hidden="1"/>
    <row r="35" ht="13" hidden="1"/>
    <row r="36" ht="13" hidden="1"/>
    <row r="37" ht="13" hidden="1"/>
    <row r="38" ht="13" hidden="1"/>
    <row r="39" ht="13" hidden="1"/>
    <row r="40" ht="13" hidden="1"/>
    <row r="41" ht="13" hidden="1"/>
    <row r="42" ht="13" hidden="1"/>
    <row r="43" ht="13" hidden="1"/>
    <row r="44" ht="13" hidden="1"/>
    <row r="45" ht="13" hidden="1"/>
    <row r="46" ht="13" hidden="1"/>
    <row r="47" ht="13" hidden="1"/>
    <row r="48" ht="13" hidden="1"/>
  </sheetData>
  <sheetCalcPr fullCalcOnLoad="1"/>
  <sheetProtection algorithmName="SHA-512" hashValue="LVoe67Wez5t52435ZTtIxJramrjUuf5PRw97s/yKU0F8x+ZI7Lr8tagcGgXcycamTb++SiY2n0NWqoYyPpu9DJ==" saltValue="aZpnEPVZNhmEPcS6YxXEnh==" spinCount="100000" sheet="1" objects="1" scenarios="1"/>
  <sortState ref="A27:A31">
    <sortCondition ref="A27:A31"/>
  </sortState>
  <mergeCells count="4">
    <mergeCell ref="A1:D1"/>
    <mergeCell ref="A28:B28"/>
    <mergeCell ref="A24:B24"/>
    <mergeCell ref="A26:B26"/>
  </mergeCells>
  <phoneticPr fontId="2" type="noConversion"/>
  <conditionalFormatting sqref="D24">
    <cfRule type="cellIs" dxfId="2" priority="3" operator="equal">
      <formula>2240</formula>
    </cfRule>
  </conditionalFormatting>
  <conditionalFormatting sqref="D26">
    <cfRule type="cellIs" dxfId="1" priority="2" operator="equal">
      <formula>8248</formula>
    </cfRule>
  </conditionalFormatting>
  <conditionalFormatting sqref="D28">
    <cfRule type="expression" dxfId="0" priority="1">
      <formula>NOT(ISERROR(SEARCH("More than 90%",D28)))</formula>
    </cfRule>
  </conditionalFormatting>
  <dataValidations count="2">
    <dataValidation type="list" allowBlank="1" showInputMessage="1" showErrorMessage="1" sqref="D28">
      <formula1>$I$22:$I$26</formula1>
    </dataValidation>
    <dataValidation type="list" allowBlank="1" showInputMessage="1" showErrorMessage="1" sqref="D26 D24">
      <formula1>$I$18:$I$21</formula1>
    </dataValidation>
  </dataValidations>
  <pageMargins left="0.75" right="0.75" top="1.75" bottom="1" header="0.75" footer="0.5"/>
  <headerFooter alignWithMargins="0">
    <oddHeader>&amp;R&amp;"Myriad Web Pro,Bold"&amp;20I-17.03</oddHeader>
  </headerFooter>
  <ignoredErrors>
    <ignoredError sqref="D9 D11" formula="1"/>
  </ignoredError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2015-08-25T19:15:30Z</dcterms:modified>
</cp:coreProperties>
</file>